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<sst xmlns="http://schemas.openxmlformats.org/spreadsheetml/2006/main" count="60" uniqueCount="59">
  <si>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</si>
  <si>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</si>
  <si>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</si>
  <si>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</si>
  <si>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</si>
  <si>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</si>
  <si>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</si>
  <si>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</si>
  <si>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</si>
  <si>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</si>
  <si>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</si>
  <si>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</si>
  <si>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</si>
  <si>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</si>
  <si>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</si>
  <si>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</si>
  <si>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</si>
  <si>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</si>
  <si>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</si>
  <si>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</si>
  <si>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</si>
  <si>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</si>
  <si>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</si>
  <si>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</si>
  <si>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</si>
  <si>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</si>
  <si>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</si>
  <si>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</si>
  <si>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</si>
  <si>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</si>
  <si>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</si>
  <si>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</si>
  <si>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</si>
  <si>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</si>
  <si>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</si>
  <si>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</si>
  <si>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</si>
  <si>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</si>
  <si>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</si>
  <si>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</si>
  <si>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</si>
  <si>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</si>
  <si>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</si>
  <si>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</si>
  <si>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</si>
  <si>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</si>
  <si>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</si>
  <si>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</si>
  <si>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</si>
  <si>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</si>
  <si>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</si>
  <si>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</si>
  <si>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</si>
  <si>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CASELOAD INDEX (the number of judges needed to cover the core caseload)</t>
  </si>
  <si>
    <t>Ov</t>
  </si>
  <si>
    <t>Zvornik</t>
  </si>
  <si>
    <t>Ps</t>
  </si>
  <si>
    <t>ADJUSTED CASELOAD INDEX</t>
  </si>
  <si>
    <t>Less commercial cases to be handled by the new Commercial Division in the Bijeljina Basic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</si>
</sst>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1"/>
  <sheetViews>
    <sheetView tabSelected="1" workbookViewId="0" topLeftCell="A32">
      <selection activeCell="L37" sqref="J37:L3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55</v>
      </c>
      <c r="E2" s="11"/>
    </row>
    <row r="3" ht="26.25">
      <c r="A3" s="11" t="s">
        <v>52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42</v>
      </c>
      <c r="G5" s="6" t="s">
        <v>43</v>
      </c>
      <c r="H5" s="6" t="s">
        <v>48</v>
      </c>
      <c r="I5" s="6" t="s">
        <v>47</v>
      </c>
      <c r="J5" s="6" t="s">
        <v>50</v>
      </c>
      <c r="K5" s="5"/>
      <c r="L5" s="7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44</v>
      </c>
      <c r="H6" s="9" t="s">
        <v>46</v>
      </c>
      <c r="I6" s="9" t="s">
        <v>46</v>
      </c>
      <c r="J6" s="9" t="s">
        <v>41</v>
      </c>
      <c r="K6" s="9" t="s">
        <v>40</v>
      </c>
      <c r="L6" s="10" t="s">
        <v>49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122</v>
      </c>
      <c r="C8" s="12">
        <v>180</v>
      </c>
      <c r="D8" s="12">
        <v>251</v>
      </c>
      <c r="E8" s="12">
        <v>231</v>
      </c>
      <c r="F8" s="12">
        <v>97</v>
      </c>
      <c r="G8" s="12">
        <f>PRODUCT(F8,2)</f>
        <v>194</v>
      </c>
      <c r="H8" s="12">
        <f aca="true" t="shared" si="0" ref="H8:H21">AVERAGE(B8,C8,D8,E8,G8)</f>
        <v>195.6</v>
      </c>
      <c r="I8" s="12">
        <f aca="true" t="shared" si="1" ref="I8:I21">AVERAGE(E8,G8)</f>
        <v>212.5</v>
      </c>
      <c r="J8" s="12">
        <v>220</v>
      </c>
      <c r="K8" s="12">
        <f>POWER(J8,-1)</f>
        <v>0.004545454545454545</v>
      </c>
      <c r="L8" s="13">
        <f>PRODUCT(I8,K8)</f>
        <v>0.9659090909090908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104</v>
      </c>
      <c r="C9" s="12">
        <v>107</v>
      </c>
      <c r="D9" s="12">
        <v>120</v>
      </c>
      <c r="E9" s="12">
        <v>126</v>
      </c>
      <c r="F9" s="12">
        <v>53</v>
      </c>
      <c r="G9" s="12">
        <f aca="true" t="shared" si="2" ref="G9:G47">PRODUCT(F9,2)</f>
        <v>106</v>
      </c>
      <c r="H9" s="12">
        <f t="shared" si="0"/>
        <v>112.6</v>
      </c>
      <c r="I9" s="12">
        <f t="shared" si="1"/>
        <v>116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15</v>
      </c>
      <c r="C10" s="12">
        <v>10</v>
      </c>
      <c r="D10" s="12">
        <v>19</v>
      </c>
      <c r="E10" s="12">
        <v>17</v>
      </c>
      <c r="F10" s="12">
        <v>5</v>
      </c>
      <c r="G10" s="12">
        <f t="shared" si="2"/>
        <v>10</v>
      </c>
      <c r="H10" s="12">
        <f t="shared" si="0"/>
        <v>14.2</v>
      </c>
      <c r="I10" s="12">
        <f t="shared" si="1"/>
        <v>13.5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0.06136363636363636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133</v>
      </c>
      <c r="C11" s="12">
        <v>127</v>
      </c>
      <c r="D11" s="12">
        <v>39</v>
      </c>
      <c r="E11" s="12">
        <v>61</v>
      </c>
      <c r="F11" s="12">
        <v>53</v>
      </c>
      <c r="G11" s="12">
        <f t="shared" si="2"/>
        <v>106</v>
      </c>
      <c r="H11" s="12">
        <f t="shared" si="0"/>
        <v>93.2</v>
      </c>
      <c r="I11" s="12">
        <f t="shared" si="1"/>
        <v>83.5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760</v>
      </c>
      <c r="C12" s="12">
        <v>574</v>
      </c>
      <c r="D12" s="12">
        <v>621</v>
      </c>
      <c r="E12" s="12">
        <v>866</v>
      </c>
      <c r="F12" s="12">
        <v>727</v>
      </c>
      <c r="G12" s="12">
        <f t="shared" si="2"/>
        <v>1454</v>
      </c>
      <c r="H12" s="12">
        <f t="shared" si="0"/>
        <v>855</v>
      </c>
      <c r="I12" s="12">
        <f t="shared" si="1"/>
        <v>1160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107</v>
      </c>
      <c r="C13" s="12">
        <v>108</v>
      </c>
      <c r="D13" s="12">
        <v>126</v>
      </c>
      <c r="E13" s="12">
        <v>152</v>
      </c>
      <c r="F13" s="12">
        <v>49</v>
      </c>
      <c r="G13" s="12">
        <f t="shared" si="2"/>
        <v>98</v>
      </c>
      <c r="H13" s="12">
        <f t="shared" si="0"/>
        <v>118.2</v>
      </c>
      <c r="I13" s="12">
        <f t="shared" si="1"/>
        <v>125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196</v>
      </c>
      <c r="C14" s="12">
        <v>461</v>
      </c>
      <c r="D14" s="12">
        <v>1873</v>
      </c>
      <c r="E14" s="12">
        <v>549</v>
      </c>
      <c r="F14" s="12">
        <v>279</v>
      </c>
      <c r="G14" s="12">
        <f t="shared" si="2"/>
        <v>558</v>
      </c>
      <c r="H14" s="12">
        <f t="shared" si="0"/>
        <v>727.4</v>
      </c>
      <c r="I14" s="12">
        <f t="shared" si="1"/>
        <v>553.5</v>
      </c>
      <c r="J14" s="12">
        <v>300</v>
      </c>
      <c r="K14" s="12">
        <f t="shared" si="3"/>
        <v>0.0033333333333333335</v>
      </c>
      <c r="L14" s="13">
        <f t="shared" si="4"/>
        <v>1.8450000000000002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61</v>
      </c>
      <c r="C15" s="12">
        <v>57</v>
      </c>
      <c r="D15" s="12">
        <v>109109</v>
      </c>
      <c r="E15" s="12">
        <v>39</v>
      </c>
      <c r="F15" s="12">
        <v>0</v>
      </c>
      <c r="G15" s="12">
        <f t="shared" si="2"/>
        <v>0</v>
      </c>
      <c r="H15" s="12">
        <f t="shared" si="0"/>
        <v>21853.2</v>
      </c>
      <c r="I15" s="12">
        <f t="shared" si="1"/>
        <v>19.5</v>
      </c>
      <c r="J15" s="12">
        <v>300</v>
      </c>
      <c r="K15" s="12">
        <f t="shared" si="3"/>
        <v>0.0033333333333333335</v>
      </c>
      <c r="L15" s="13">
        <f t="shared" si="4"/>
        <v>0.065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>
        <v>1</v>
      </c>
      <c r="F16" s="12">
        <v>0</v>
      </c>
      <c r="G16" s="12">
        <f t="shared" si="2"/>
        <v>0</v>
      </c>
      <c r="H16" s="12">
        <f t="shared" si="0"/>
        <v>0.5</v>
      </c>
      <c r="I16" s="12">
        <f t="shared" si="1"/>
        <v>0.5</v>
      </c>
      <c r="J16" s="12">
        <v>600</v>
      </c>
      <c r="K16" s="12">
        <f t="shared" si="3"/>
        <v>0.0016666666666666668</v>
      </c>
      <c r="L16" s="13">
        <f t="shared" si="4"/>
        <v>0.0008333333333333334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>
        <v>1</v>
      </c>
      <c r="F17" s="12">
        <v>3</v>
      </c>
      <c r="G17" s="12">
        <f t="shared" si="2"/>
        <v>6</v>
      </c>
      <c r="H17" s="12">
        <f t="shared" si="0"/>
        <v>3.5</v>
      </c>
      <c r="I17" s="12">
        <f t="shared" si="1"/>
        <v>3.5</v>
      </c>
      <c r="J17" s="12">
        <v>600</v>
      </c>
      <c r="K17" s="12">
        <f t="shared" si="3"/>
        <v>0.0016666666666666668</v>
      </c>
      <c r="L17" s="13">
        <f t="shared" si="4"/>
        <v>0.005833333333333334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236</v>
      </c>
      <c r="C18" s="12">
        <v>235</v>
      </c>
      <c r="D18" s="12">
        <v>321</v>
      </c>
      <c r="E18" s="12">
        <v>330</v>
      </c>
      <c r="F18" s="12">
        <v>195</v>
      </c>
      <c r="G18" s="12">
        <f t="shared" si="2"/>
        <v>390</v>
      </c>
      <c r="H18" s="12">
        <f t="shared" si="0"/>
        <v>302.4</v>
      </c>
      <c r="I18" s="12">
        <f t="shared" si="1"/>
        <v>360</v>
      </c>
      <c r="J18" s="14">
        <v>750</v>
      </c>
      <c r="K18" s="12">
        <f t="shared" si="3"/>
        <v>0.0013333333333333333</v>
      </c>
      <c r="L18" s="13">
        <f t="shared" si="4"/>
        <v>0.48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17</v>
      </c>
      <c r="C19" s="12">
        <v>34</v>
      </c>
      <c r="D19" s="12">
        <v>29</v>
      </c>
      <c r="E19" s="12">
        <v>28</v>
      </c>
      <c r="F19" s="12">
        <v>13</v>
      </c>
      <c r="G19" s="12">
        <f t="shared" si="2"/>
        <v>26</v>
      </c>
      <c r="H19" s="12">
        <f t="shared" si="0"/>
        <v>26.8</v>
      </c>
      <c r="I19" s="12">
        <f t="shared" si="1"/>
        <v>27</v>
      </c>
      <c r="J19" s="14">
        <v>300</v>
      </c>
      <c r="K19" s="12">
        <f t="shared" si="3"/>
        <v>0.0033333333333333335</v>
      </c>
      <c r="L19" s="13">
        <f t="shared" si="4"/>
        <v>0.09000000000000001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223</v>
      </c>
      <c r="C20" s="12">
        <v>144</v>
      </c>
      <c r="D20" s="12">
        <v>162</v>
      </c>
      <c r="E20" s="12">
        <v>191</v>
      </c>
      <c r="F20" s="12">
        <v>132</v>
      </c>
      <c r="G20" s="12">
        <f t="shared" si="2"/>
        <v>264</v>
      </c>
      <c r="H20" s="12">
        <f t="shared" si="0"/>
        <v>196.8</v>
      </c>
      <c r="I20" s="12">
        <f t="shared" si="1"/>
        <v>227.5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131</v>
      </c>
      <c r="C22" s="12">
        <v>198</v>
      </c>
      <c r="D22" s="12">
        <v>597</v>
      </c>
      <c r="E22" s="12">
        <v>292</v>
      </c>
      <c r="F22" s="12">
        <v>268</v>
      </c>
      <c r="G22" s="12">
        <f t="shared" si="2"/>
        <v>536</v>
      </c>
      <c r="H22" s="12">
        <f>AVERAGE(B22,C22,D22,E22,G22)</f>
        <v>350.8</v>
      </c>
      <c r="I22" s="12">
        <f>AVERAGE(E22,G22)</f>
        <v>414</v>
      </c>
      <c r="J22" s="14">
        <v>3300</v>
      </c>
      <c r="K22" s="12">
        <f t="shared" si="3"/>
        <v>0.00030303030303030303</v>
      </c>
      <c r="L22" s="13">
        <f t="shared" si="4"/>
        <v>0.12545454545454546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7">AVERAGE(B23,C23,D23,E23,G23)</f>
        <v>0</v>
      </c>
      <c r="I23" s="12">
        <f aca="true" t="shared" si="6" ref="I23:I47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149</v>
      </c>
      <c r="C26" s="12">
        <v>131</v>
      </c>
      <c r="D26" s="12">
        <v>313</v>
      </c>
      <c r="E26" s="12">
        <v>130</v>
      </c>
      <c r="F26" s="12">
        <v>90</v>
      </c>
      <c r="G26" s="12">
        <f t="shared" si="2"/>
        <v>180</v>
      </c>
      <c r="H26" s="12">
        <f t="shared" si="5"/>
        <v>180.6</v>
      </c>
      <c r="I26" s="12">
        <f t="shared" si="6"/>
        <v>155</v>
      </c>
      <c r="J26" s="14">
        <v>5500</v>
      </c>
      <c r="K26" s="12">
        <f t="shared" si="3"/>
        <v>0.0001818181818181818</v>
      </c>
      <c r="L26" s="13">
        <f t="shared" si="4"/>
        <v>0.02818181818181818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6">
        <v>33</v>
      </c>
      <c r="C32" s="12">
        <v>35</v>
      </c>
      <c r="D32" s="12">
        <v>33</v>
      </c>
      <c r="E32" s="12">
        <v>45</v>
      </c>
      <c r="F32" s="12">
        <v>74</v>
      </c>
      <c r="G32" s="12">
        <f t="shared" si="2"/>
        <v>148</v>
      </c>
      <c r="H32" s="12">
        <f t="shared" si="5"/>
        <v>58.8</v>
      </c>
      <c r="I32" s="12">
        <f t="shared" si="6"/>
        <v>96.5</v>
      </c>
      <c r="J32" s="14">
        <v>300</v>
      </c>
      <c r="K32" s="12">
        <f t="shared" si="3"/>
        <v>0.0033333333333333335</v>
      </c>
      <c r="L32" s="13">
        <f t="shared" si="4"/>
        <v>0.3216666666666667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16</v>
      </c>
      <c r="C33" s="12">
        <v>22</v>
      </c>
      <c r="D33" s="12">
        <v>11</v>
      </c>
      <c r="E33" s="12">
        <v>21</v>
      </c>
      <c r="F33" s="12">
        <v>7</v>
      </c>
      <c r="G33" s="12">
        <f t="shared" si="2"/>
        <v>14</v>
      </c>
      <c r="H33" s="12">
        <f t="shared" si="5"/>
        <v>16.8</v>
      </c>
      <c r="I33" s="12">
        <f t="shared" si="6"/>
        <v>17.5</v>
      </c>
      <c r="J33" s="14">
        <v>900</v>
      </c>
      <c r="K33" s="12">
        <f t="shared" si="3"/>
        <v>0.0011111111111111111</v>
      </c>
      <c r="L33" s="13">
        <f t="shared" si="4"/>
        <v>0.019444444444444445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>
        <v>700</v>
      </c>
      <c r="K35" s="12">
        <f t="shared" si="3"/>
        <v>0.0014285714285714286</v>
      </c>
      <c r="L35" s="13">
        <f t="shared" si="4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43</v>
      </c>
      <c r="C36" s="12">
        <v>56</v>
      </c>
      <c r="D36" s="12">
        <v>39</v>
      </c>
      <c r="E36" s="12">
        <v>74</v>
      </c>
      <c r="F36" s="12">
        <v>32</v>
      </c>
      <c r="G36" s="12">
        <f t="shared" si="2"/>
        <v>64</v>
      </c>
      <c r="H36" s="12">
        <f t="shared" si="5"/>
        <v>55.2</v>
      </c>
      <c r="I36" s="12">
        <f t="shared" si="6"/>
        <v>69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>
        <v>44</v>
      </c>
      <c r="K37" s="12">
        <f>POWER(J37,-1)</f>
        <v>0.022727272727272728</v>
      </c>
      <c r="L37" s="13">
        <f>PRODUCT(I37,K37)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5</v>
      </c>
      <c r="C38" s="12">
        <v>6</v>
      </c>
      <c r="D38" s="12">
        <v>23</v>
      </c>
      <c r="E38" s="12">
        <v>9</v>
      </c>
      <c r="F38" s="12">
        <v>3</v>
      </c>
      <c r="G38" s="12">
        <f t="shared" si="2"/>
        <v>6</v>
      </c>
      <c r="H38" s="12">
        <f t="shared" si="5"/>
        <v>9.8</v>
      </c>
      <c r="I38" s="12">
        <f t="shared" si="6"/>
        <v>7.5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/>
      <c r="C39" s="12">
        <v>44</v>
      </c>
      <c r="D39" s="12">
        <v>9</v>
      </c>
      <c r="E39" s="12">
        <v>2</v>
      </c>
      <c r="F39" s="12">
        <v>0</v>
      </c>
      <c r="G39" s="12">
        <f t="shared" si="2"/>
        <v>0</v>
      </c>
      <c r="H39" s="12">
        <f t="shared" si="5"/>
        <v>13.75</v>
      </c>
      <c r="I39" s="12">
        <f t="shared" si="6"/>
        <v>1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385</v>
      </c>
      <c r="C41" s="12">
        <v>783</v>
      </c>
      <c r="D41" s="12">
        <v>1346</v>
      </c>
      <c r="E41" s="12">
        <v>1814</v>
      </c>
      <c r="F41" s="12">
        <v>821</v>
      </c>
      <c r="G41" s="12">
        <f t="shared" si="2"/>
        <v>1642</v>
      </c>
      <c r="H41" s="12">
        <f t="shared" si="5"/>
        <v>1194</v>
      </c>
      <c r="I41" s="12">
        <f t="shared" si="6"/>
        <v>1728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/>
      <c r="C42" s="12"/>
      <c r="D42" s="12"/>
      <c r="E42" s="12"/>
      <c r="F42" s="12">
        <v>0</v>
      </c>
      <c r="G42" s="12">
        <f t="shared" si="2"/>
        <v>0</v>
      </c>
      <c r="H42" s="12">
        <f t="shared" si="5"/>
        <v>0</v>
      </c>
      <c r="I42" s="12">
        <f t="shared" si="6"/>
        <v>0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>
        <v>173</v>
      </c>
      <c r="C43" s="12">
        <v>656</v>
      </c>
      <c r="D43" s="12">
        <v>678</v>
      </c>
      <c r="E43" s="12">
        <v>584</v>
      </c>
      <c r="F43" s="12">
        <v>209</v>
      </c>
      <c r="G43" s="12">
        <f t="shared" si="2"/>
        <v>418</v>
      </c>
      <c r="H43" s="12">
        <f t="shared" si="5"/>
        <v>501.8</v>
      </c>
      <c r="I43" s="12">
        <f t="shared" si="6"/>
        <v>501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/>
      <c r="C44" s="12"/>
      <c r="D44" s="12"/>
      <c r="E44" s="12"/>
      <c r="F44" s="12">
        <v>0</v>
      </c>
      <c r="G44" s="12">
        <f t="shared" si="2"/>
        <v>0</v>
      </c>
      <c r="H44" s="12">
        <f t="shared" si="5"/>
        <v>0</v>
      </c>
      <c r="I44" s="12">
        <f t="shared" si="6"/>
        <v>0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37</v>
      </c>
      <c r="B45" s="12"/>
      <c r="C45" s="12"/>
      <c r="D45" s="12"/>
      <c r="E45" s="12"/>
      <c r="F45" s="12">
        <v>0</v>
      </c>
      <c r="G45" s="12">
        <f t="shared" si="2"/>
        <v>0</v>
      </c>
      <c r="H45" s="12">
        <f t="shared" si="5"/>
        <v>0</v>
      </c>
      <c r="I45" s="12">
        <f t="shared" si="6"/>
        <v>0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38</v>
      </c>
      <c r="B46" s="12"/>
      <c r="C46" s="12"/>
      <c r="D46" s="12"/>
      <c r="E46" s="12"/>
      <c r="F46" s="12">
        <v>0</v>
      </c>
      <c r="G46" s="12">
        <f t="shared" si="2"/>
        <v>0</v>
      </c>
      <c r="H46" s="12">
        <f t="shared" si="5"/>
        <v>0</v>
      </c>
      <c r="I46" s="12">
        <f t="shared" si="6"/>
        <v>0</v>
      </c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54</v>
      </c>
      <c r="B47" s="12">
        <v>1311</v>
      </c>
      <c r="C47" s="12">
        <v>1503</v>
      </c>
      <c r="D47" s="12">
        <v>1919</v>
      </c>
      <c r="E47" s="12">
        <v>2125</v>
      </c>
      <c r="F47" s="12">
        <v>2123</v>
      </c>
      <c r="G47" s="12">
        <f t="shared" si="2"/>
        <v>4246</v>
      </c>
      <c r="H47" s="12">
        <f t="shared" si="5"/>
        <v>2220.8</v>
      </c>
      <c r="I47" s="12">
        <f t="shared" si="6"/>
        <v>3185.5</v>
      </c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>
        <f>SUM(L8:L47)</f>
        <v>4.008686868686869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7" t="s">
        <v>39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/>
      <c r="B52" s="17" t="s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 t="s">
        <v>58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>
        <v>-0.07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3">
        <f>SUM(L49:L56)</f>
        <v>3.9386868686868692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2002-07-26T12:05:49Z</cp:lastPrinted>
  <dcterms:created xsi:type="dcterms:W3CDTF">2002-07-04T12:53:46Z</dcterms:created>
  <dcterms:modified xsi:type="dcterms:W3CDTF">2002-07-23T14:43:22Z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